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6405" yWindow="2085" windowWidth="24240" windowHeight="13740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1" i="1"/>
  <c r="E3"/>
  <c r="E89"/>
  <c r="E57"/>
  <c r="E38"/>
  <c r="E21"/>
  <c r="E119"/>
  <c r="E118"/>
  <c r="E87"/>
  <c r="E86"/>
  <c r="E55"/>
  <c r="E54"/>
  <c r="E36"/>
  <c r="E35"/>
  <c r="E18"/>
  <c r="E19"/>
  <c r="D21"/>
  <c r="E117" l="1"/>
  <c r="E116"/>
  <c r="E115"/>
  <c r="E114"/>
  <c r="E113"/>
  <c r="E112"/>
  <c r="E111"/>
  <c r="E110"/>
  <c r="E109"/>
  <c r="E108"/>
  <c r="E107"/>
  <c r="E85"/>
  <c r="E84"/>
  <c r="E83"/>
  <c r="E82"/>
  <c r="E81"/>
  <c r="E80"/>
  <c r="E79"/>
  <c r="E78"/>
  <c r="E77"/>
  <c r="E76"/>
  <c r="E75"/>
  <c r="E53"/>
  <c r="E52"/>
  <c r="E51"/>
  <c r="E50"/>
  <c r="E49"/>
  <c r="E48"/>
  <c r="E47"/>
  <c r="E46"/>
  <c r="E45"/>
  <c r="E44"/>
  <c r="E43"/>
  <c r="E34"/>
  <c r="E33"/>
  <c r="E32"/>
  <c r="D31"/>
  <c r="E31" s="1"/>
  <c r="E30"/>
  <c r="E29"/>
  <c r="E28"/>
  <c r="E27"/>
  <c r="E26"/>
  <c r="E25"/>
  <c r="E24"/>
  <c r="E17"/>
  <c r="E16"/>
  <c r="E15"/>
  <c r="E14"/>
  <c r="E13"/>
  <c r="E12"/>
  <c r="E11"/>
  <c r="E10"/>
  <c r="E9"/>
  <c r="E8"/>
  <c r="E7"/>
  <c r="E6"/>
  <c r="E99" l="1"/>
  <c r="E67"/>
  <c r="E105" l="1"/>
  <c r="E73"/>
  <c r="E96"/>
  <c r="E64"/>
  <c r="E106"/>
  <c r="E104"/>
  <c r="E103"/>
  <c r="E102"/>
  <c r="E101"/>
  <c r="E100"/>
  <c r="E98"/>
  <c r="E97"/>
  <c r="E95"/>
  <c r="E94"/>
  <c r="E93"/>
  <c r="E70"/>
  <c r="E69"/>
  <c r="E71"/>
  <c r="E74"/>
  <c r="E68"/>
  <c r="E66"/>
  <c r="E72"/>
  <c r="E65"/>
  <c r="E63"/>
  <c r="E62"/>
  <c r="E61"/>
  <c r="E59"/>
  <c r="E91"/>
  <c r="E92"/>
  <c r="E90"/>
  <c r="E60"/>
  <c r="E58"/>
  <c r="E42"/>
  <c r="E41"/>
  <c r="E40"/>
  <c r="E39"/>
  <c r="E23"/>
  <c r="E22"/>
  <c r="E5"/>
  <c r="E4" l="1"/>
  <c r="E122" l="1"/>
  <c r="E123"/>
  <c r="E124" l="1"/>
  <c r="E125" s="1"/>
  <c r="E126" s="1"/>
</calcChain>
</file>

<file path=xl/sharedStrings.xml><?xml version="1.0" encoding="utf-8"?>
<sst xmlns="http://schemas.openxmlformats.org/spreadsheetml/2006/main" count="240" uniqueCount="59">
  <si>
    <t>Unidad</t>
  </si>
  <si>
    <t>Concepto</t>
  </si>
  <si>
    <t>Precio Unit.</t>
  </si>
  <si>
    <t>Cantidad</t>
  </si>
  <si>
    <t>Total</t>
  </si>
  <si>
    <t>ud</t>
  </si>
  <si>
    <t>m3</t>
  </si>
  <si>
    <t>Suministro, vertido y extendido de picón avitolado. Transporte a pie de obra y extendido.</t>
  </si>
  <si>
    <t>Suministro y ejecución de rocalla con piedra volcánica menor a 40cm de diámetro, vertido en obra y elaboración de rocalla, mediante elementos manuales, disposición en el terreno, sin aglomerantes. La rocalla incluye la ocupación total del terreno, a una altura media de 40cm.</t>
  </si>
  <si>
    <t>Suministro, aporte y extensión de tierra vegetal estercolada</t>
  </si>
  <si>
    <t>Suminstro y plantación de Formium tenax en maceta M-16, incluido transporte, excavación manual del hoyo y primer riego.</t>
  </si>
  <si>
    <t>Suminstro y plantación de Sanseviera trifasciata en maceta M-20, incluido transporte, excavación manual del hoyo y primer riego.</t>
  </si>
  <si>
    <t>Suminstro y plantación de Senecio spiculosus blue en maceta M-13, incluido transporte, excavación manual del hoyo y primer riego.</t>
  </si>
  <si>
    <t>Suminstro y plantación de Hesrperaloe parviflora en maceta M-20, incluido transporte, excavación manual del hoyo y primer riego.</t>
  </si>
  <si>
    <t>Suminstro y plantación de Agave angustifolia variegata en maceta M-20, incluido transporte, excavación manual del hoyo y primer riego.</t>
  </si>
  <si>
    <t>Suminstro y plantación de Asteriscus maritimus en maceta M-12, incluido transporte, excavación manual del hoyo y primer riego.</t>
  </si>
  <si>
    <t>Suminstro y plantación de Sedum nussbaumerianum en maceta M-12, incluido transporte, excavación manual del hoyo y primer riego.</t>
  </si>
  <si>
    <t>Suminstro y plantación de Portulacaria afra variegata en maceta M-12, incluido transporte, excavación manual del hoyo y primer riego.</t>
  </si>
  <si>
    <t>Suminstro y plantación de Chamaerops humillis entre 1 y 1,4 m de altura en maceta M-80, incluido transporte, excavación manual del hoyo y primer riego.</t>
  </si>
  <si>
    <t>JARDÍN SOBRE CUBIERTA (33,88 m2)</t>
  </si>
  <si>
    <t>JADINERAS ESCALERAS (2,70 + 7,40 m2)</t>
  </si>
  <si>
    <t>JARDINERA DE BORDE (28,55 m2)</t>
  </si>
  <si>
    <t>Suminstro y plantación de Nolina recurvata en maceta M-14, incluido transporte, excavación manual del hoyo y primer riego.</t>
  </si>
  <si>
    <t>Suminstro y plantación de Equinocactus grusonii en maceta M-20, incluido transporte y primer riego.</t>
  </si>
  <si>
    <t>Suminstro y plantación de Agave geminiflora en maceta M-20, incluido transporte, excavación manual del hoyo y primer riego.</t>
  </si>
  <si>
    <t>Suminstro y plantación de Aloe zebrina en maceta M-20, incluido transporte, excavación manual del hoyo y primer riego.</t>
  </si>
  <si>
    <t>Suminstro y plantación de Cleistocereus straussi de 60 cm de altura, incluido transporte, excavación manual del hoyo y primer riego.</t>
  </si>
  <si>
    <t>Suminstro y plantación de Euphorbia lactea de 70 cm de altura, incluido transporte, excavación manual del hoyo y primer riego.</t>
  </si>
  <si>
    <t>Suminstro y plantación de Pilocereus azureus de 30 cm de altura, incluido transporte, excavación manual del hoyo y primer riego.</t>
  </si>
  <si>
    <t>Suminstro y plantación de Equinocactus grusonii en maceta M-20, incluido transporte, excavación manual del hoyo y primer riego.</t>
  </si>
  <si>
    <t>Suminstro y plantación de Ferocactus stainesii en maceta M-15, incluido transporte, excavación manual del hoyo y primer riego.</t>
  </si>
  <si>
    <t>Arqueta plástica rectangular 52x40x33</t>
  </si>
  <si>
    <t>Caja conexión TBOS de Rain Bird BLUETOOTH 1 st</t>
  </si>
  <si>
    <t>Electroválvula 3/4" con solenoide 9V</t>
  </si>
  <si>
    <t>Válvula PVC roscada 3/4"</t>
  </si>
  <si>
    <t>ml</t>
  </si>
  <si>
    <t xml:space="preserve">Tubería de 25 mm P.E. 4 atm </t>
  </si>
  <si>
    <t>Codo de 25 mm P.E.</t>
  </si>
  <si>
    <t>Tapón de 25 mm P.E.</t>
  </si>
  <si>
    <t xml:space="preserve">Tubería de 16 mm P.E. ciega </t>
  </si>
  <si>
    <t>Piqueta con inundador (incluido microtubo para conexión a red)</t>
  </si>
  <si>
    <t>Codo 16 mm P.E.</t>
  </si>
  <si>
    <t xml:space="preserve">Enlace 16 mm P.E. </t>
  </si>
  <si>
    <t>Fin de línea 16 mm P.E.</t>
  </si>
  <si>
    <t>Tubería de 16 mm P. E. con gotero insertado a 30 cm 4/h</t>
  </si>
  <si>
    <t>IGIC (7 %)</t>
  </si>
  <si>
    <t>JARDÍN INFERIOR (14,32 m2) - ROCALLA</t>
  </si>
  <si>
    <t>JARDÍN SUPERIOR (22,36 m2) - ROCALLA</t>
  </si>
  <si>
    <t>P.E.M</t>
  </si>
  <si>
    <t>13% GASTOS GENERALES</t>
  </si>
  <si>
    <t>6% BENEFICIO INDUSTRIAL</t>
  </si>
  <si>
    <t>COSTE EJEC. CONTRATA</t>
  </si>
  <si>
    <t>Se incluye, transporte, material y mano de obra necesarios para su correcta puesta en servicio.Totalmente acabado,y comprobado su funcionamiento.</t>
  </si>
  <si>
    <t>h</t>
  </si>
  <si>
    <t>Oficial primera</t>
  </si>
  <si>
    <t>Peón</t>
  </si>
  <si>
    <t>Fdo. ALEJANDRO LAVÍN DELLA VENTURA</t>
  </si>
  <si>
    <t>En SC de Tenerife, a 15 de abril de 2022</t>
  </si>
  <si>
    <t xml:space="preserve">El PRESUPUESTO TOTAL asciende a la cantidad de DIECISIETE MIL OCHOCIENTOS TREINTA Y OCHO EUROS CON TREINTA Y SEIS CÉNTIMOS 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</si>
</sst>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3" fillId="0" borderId="0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wrapText="1"/>
    </xf>
    <xf numFmtId="164" fontId="0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4" fillId="0" borderId="1" xfId="0" applyNumberFormat="1" applyFont="1" applyBorder="1" applyAlignment="1" applyProtection="1">
      <alignment wrapText="1"/>
      <protection locked="0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1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2"/>
  <sheetViews>
    <sheetView tabSelected="1" topLeftCell="A112" workbookViewId="0">
      <selection activeCell="C130" sqref="C130"/>
    </sheetView>
  </sheetViews>
  <sheetFormatPr baseColWidth="10" defaultRowHeight="15"/>
  <cols>
    <col min="1" max="1" width="10.85546875" style="1" bestFit="1" customWidth="1"/>
    <col min="2" max="2" width="63.7109375" style="12" customWidth="1"/>
    <col min="3" max="3" width="12.42578125" style="1" bestFit="1" customWidth="1"/>
    <col min="4" max="4" width="11.42578125" style="1"/>
    <col min="5" max="5" width="11.5703125" style="17" bestFit="1" customWidth="1"/>
  </cols>
  <sheetData>
    <row r="2" spans="1:9" ht="15.75">
      <c r="A2" s="2" t="s">
        <v>0</v>
      </c>
      <c r="B2" s="9" t="s">
        <v>1</v>
      </c>
      <c r="C2" s="2" t="s">
        <v>2</v>
      </c>
      <c r="D2" s="2" t="s">
        <v>3</v>
      </c>
      <c r="E2" s="14" t="s">
        <v>4</v>
      </c>
    </row>
    <row r="3" spans="1:9" ht="15.75" customHeight="1">
      <c r="A3" s="3"/>
      <c r="B3" s="13" t="s">
        <v>19</v>
      </c>
      <c r="C3" s="30"/>
      <c r="D3" s="3"/>
      <c r="E3" s="15">
        <f>SUM(E4:E20)</f>
        <v>1935.6499999999999</v>
      </c>
    </row>
    <row r="4" spans="1:9" s="5" customFormat="1" ht="30">
      <c r="A4" s="4" t="s">
        <v>6</v>
      </c>
      <c r="B4" s="10" t="s">
        <v>7</v>
      </c>
      <c r="C4" s="8">
        <v>32</v>
      </c>
      <c r="D4" s="4">
        <v>5</v>
      </c>
      <c r="E4" s="7">
        <f>C4*D4</f>
        <v>160</v>
      </c>
    </row>
    <row r="5" spans="1:9" s="5" customFormat="1" ht="30">
      <c r="A5" s="4" t="s">
        <v>5</v>
      </c>
      <c r="B5" s="18" t="s">
        <v>23</v>
      </c>
      <c r="C5" s="7">
        <v>11</v>
      </c>
      <c r="D5" s="4">
        <v>50</v>
      </c>
      <c r="E5" s="7">
        <f>C5*D5</f>
        <v>550</v>
      </c>
    </row>
    <row r="6" spans="1:9" s="22" customFormat="1">
      <c r="A6" s="19" t="s">
        <v>5</v>
      </c>
      <c r="B6" s="20" t="s">
        <v>31</v>
      </c>
      <c r="C6" s="21">
        <v>45</v>
      </c>
      <c r="D6" s="21">
        <v>1</v>
      </c>
      <c r="E6" s="21">
        <f t="shared" ref="E6:E19" si="0">+C6*D6</f>
        <v>45</v>
      </c>
    </row>
    <row r="7" spans="1:9" s="22" customFormat="1">
      <c r="A7" s="19" t="s">
        <v>5</v>
      </c>
      <c r="B7" s="20" t="s">
        <v>32</v>
      </c>
      <c r="C7" s="21">
        <v>125</v>
      </c>
      <c r="D7" s="21">
        <v>1</v>
      </c>
      <c r="E7" s="21">
        <f t="shared" si="0"/>
        <v>125</v>
      </c>
    </row>
    <row r="8" spans="1:9" s="22" customFormat="1">
      <c r="A8" s="23" t="s">
        <v>5</v>
      </c>
      <c r="B8" s="24" t="s">
        <v>33</v>
      </c>
      <c r="C8" s="25">
        <v>79.900000000000006</v>
      </c>
      <c r="D8" s="25">
        <v>1</v>
      </c>
      <c r="E8" s="21">
        <f t="shared" si="0"/>
        <v>79.900000000000006</v>
      </c>
    </row>
    <row r="9" spans="1:9" s="22" customFormat="1">
      <c r="A9" s="23" t="s">
        <v>5</v>
      </c>
      <c r="B9" s="24" t="s">
        <v>34</v>
      </c>
      <c r="C9" s="25">
        <v>12.75</v>
      </c>
      <c r="D9" s="25">
        <v>1</v>
      </c>
      <c r="E9" s="25">
        <f t="shared" si="0"/>
        <v>12.75</v>
      </c>
    </row>
    <row r="10" spans="1:9" s="22" customFormat="1">
      <c r="A10" s="23" t="s">
        <v>35</v>
      </c>
      <c r="B10" s="24" t="s">
        <v>36</v>
      </c>
      <c r="C10" s="25">
        <v>2.9</v>
      </c>
      <c r="D10" s="25">
        <v>10</v>
      </c>
      <c r="E10" s="25">
        <f t="shared" si="0"/>
        <v>29</v>
      </c>
    </row>
    <row r="11" spans="1:9" s="22" customFormat="1">
      <c r="A11" s="23" t="s">
        <v>5</v>
      </c>
      <c r="B11" s="24" t="s">
        <v>37</v>
      </c>
      <c r="C11" s="25">
        <v>4.7</v>
      </c>
      <c r="D11" s="25">
        <v>4</v>
      </c>
      <c r="E11" s="25">
        <f t="shared" si="0"/>
        <v>18.8</v>
      </c>
    </row>
    <row r="12" spans="1:9" s="22" customFormat="1">
      <c r="A12" s="23" t="s">
        <v>5</v>
      </c>
      <c r="B12" s="24" t="s">
        <v>38</v>
      </c>
      <c r="C12" s="25">
        <v>4.0999999999999996</v>
      </c>
      <c r="D12" s="25">
        <v>2</v>
      </c>
      <c r="E12" s="25">
        <f t="shared" si="0"/>
        <v>8.1999999999999993</v>
      </c>
    </row>
    <row r="13" spans="1:9" s="22" customFormat="1">
      <c r="A13" s="23" t="s">
        <v>35</v>
      </c>
      <c r="B13" s="24" t="s">
        <v>39</v>
      </c>
      <c r="C13" s="25">
        <v>1.9</v>
      </c>
      <c r="D13" s="25">
        <v>60</v>
      </c>
      <c r="E13" s="25">
        <f t="shared" si="0"/>
        <v>114</v>
      </c>
    </row>
    <row r="14" spans="1:9" s="22" customFormat="1">
      <c r="A14" s="23" t="s">
        <v>5</v>
      </c>
      <c r="B14" s="24" t="s">
        <v>40</v>
      </c>
      <c r="C14" s="25">
        <v>2.1</v>
      </c>
      <c r="D14" s="25">
        <v>50</v>
      </c>
      <c r="E14" s="25">
        <f t="shared" si="0"/>
        <v>105</v>
      </c>
    </row>
    <row r="15" spans="1:9" s="22" customFormat="1">
      <c r="A15" s="23" t="s">
        <v>5</v>
      </c>
      <c r="B15" s="24" t="s">
        <v>41</v>
      </c>
      <c r="C15" s="25">
        <v>3.9</v>
      </c>
      <c r="D15" s="25">
        <v>6</v>
      </c>
      <c r="E15" s="25">
        <f t="shared" si="0"/>
        <v>23.4</v>
      </c>
    </row>
    <row r="16" spans="1:9" s="22" customFormat="1">
      <c r="A16" s="23" t="s">
        <v>5</v>
      </c>
      <c r="B16" s="24" t="s">
        <v>42</v>
      </c>
      <c r="C16" s="25">
        <v>3.1</v>
      </c>
      <c r="D16" s="25">
        <v>6</v>
      </c>
      <c r="E16" s="25">
        <f t="shared" si="0"/>
        <v>18.600000000000001</v>
      </c>
      <c r="I16" s="29"/>
    </row>
    <row r="17" spans="1:8" s="22" customFormat="1">
      <c r="A17" s="23" t="s">
        <v>5</v>
      </c>
      <c r="B17" s="24" t="s">
        <v>43</v>
      </c>
      <c r="C17" s="25">
        <v>2.9</v>
      </c>
      <c r="D17" s="25">
        <v>10</v>
      </c>
      <c r="E17" s="25">
        <f t="shared" si="0"/>
        <v>29</v>
      </c>
    </row>
    <row r="18" spans="1:8" s="22" customFormat="1" ht="14.25" customHeight="1">
      <c r="A18" s="33" t="s">
        <v>53</v>
      </c>
      <c r="B18" s="34" t="s">
        <v>54</v>
      </c>
      <c r="C18" s="33">
        <v>15.89</v>
      </c>
      <c r="D18" s="33">
        <v>20</v>
      </c>
      <c r="E18" s="25">
        <f t="shared" si="0"/>
        <v>317.8</v>
      </c>
    </row>
    <row r="19" spans="1:8" s="22" customFormat="1">
      <c r="A19" s="33" t="s">
        <v>53</v>
      </c>
      <c r="B19" s="34" t="s">
        <v>55</v>
      </c>
      <c r="C19" s="33">
        <v>14.96</v>
      </c>
      <c r="D19" s="33">
        <v>20</v>
      </c>
      <c r="E19" s="25">
        <f t="shared" si="0"/>
        <v>299.20000000000005</v>
      </c>
      <c r="F19" s="29"/>
    </row>
    <row r="20" spans="1:8" s="22" customFormat="1" ht="44.25" customHeight="1">
      <c r="A20" s="23"/>
      <c r="B20" s="24" t="s">
        <v>52</v>
      </c>
      <c r="C20" s="25"/>
      <c r="D20" s="25"/>
      <c r="E20" s="25"/>
      <c r="G20" s="29"/>
    </row>
    <row r="21" spans="1:8" ht="15.75" customHeight="1">
      <c r="A21" s="3"/>
      <c r="B21" s="13" t="s">
        <v>20</v>
      </c>
      <c r="C21" s="30">
        <v>169.97</v>
      </c>
      <c r="D21" s="3">
        <f>2.7+7.4</f>
        <v>10.100000000000001</v>
      </c>
      <c r="E21" s="15">
        <f>SUM(E22:E37)</f>
        <v>2333.65</v>
      </c>
    </row>
    <row r="22" spans="1:8" s="5" customFormat="1" ht="30">
      <c r="A22" s="4" t="s">
        <v>6</v>
      </c>
      <c r="B22" s="10" t="s">
        <v>7</v>
      </c>
      <c r="C22" s="8">
        <v>32</v>
      </c>
      <c r="D22" s="4">
        <v>1</v>
      </c>
      <c r="E22" s="7">
        <f>C22*D22</f>
        <v>32</v>
      </c>
    </row>
    <row r="23" spans="1:8" s="5" customFormat="1" ht="30">
      <c r="A23" s="4" t="s">
        <v>5</v>
      </c>
      <c r="B23" s="18" t="s">
        <v>11</v>
      </c>
      <c r="C23" s="7">
        <v>14</v>
      </c>
      <c r="D23" s="4">
        <v>87</v>
      </c>
      <c r="E23" s="7">
        <f>C23*D23</f>
        <v>1218</v>
      </c>
    </row>
    <row r="24" spans="1:8" s="22" customFormat="1">
      <c r="A24" s="19" t="s">
        <v>5</v>
      </c>
      <c r="B24" s="20" t="s">
        <v>31</v>
      </c>
      <c r="C24" s="21">
        <v>45</v>
      </c>
      <c r="D24" s="21">
        <v>1</v>
      </c>
      <c r="E24" s="21">
        <f t="shared" ref="E24:E36" si="1">+C24*D24</f>
        <v>45</v>
      </c>
    </row>
    <row r="25" spans="1:8" s="22" customFormat="1">
      <c r="A25" s="19" t="s">
        <v>5</v>
      </c>
      <c r="B25" s="20" t="s">
        <v>32</v>
      </c>
      <c r="C25" s="21">
        <v>125</v>
      </c>
      <c r="D25" s="21">
        <v>1</v>
      </c>
      <c r="E25" s="21">
        <f t="shared" si="1"/>
        <v>125</v>
      </c>
    </row>
    <row r="26" spans="1:8" s="22" customFormat="1">
      <c r="A26" s="23" t="s">
        <v>5</v>
      </c>
      <c r="B26" s="24" t="s">
        <v>33</v>
      </c>
      <c r="C26" s="25">
        <v>79.900000000000006</v>
      </c>
      <c r="D26" s="25">
        <v>1</v>
      </c>
      <c r="E26" s="21">
        <f t="shared" si="1"/>
        <v>79.900000000000006</v>
      </c>
    </row>
    <row r="27" spans="1:8" s="22" customFormat="1">
      <c r="A27" s="23" t="s">
        <v>5</v>
      </c>
      <c r="B27" s="24" t="s">
        <v>34</v>
      </c>
      <c r="C27" s="25">
        <v>12.75</v>
      </c>
      <c r="D27" s="25">
        <v>1</v>
      </c>
      <c r="E27" s="21">
        <f t="shared" si="1"/>
        <v>12.75</v>
      </c>
    </row>
    <row r="28" spans="1:8" s="22" customFormat="1">
      <c r="A28" s="23" t="s">
        <v>35</v>
      </c>
      <c r="B28" s="24" t="s">
        <v>36</v>
      </c>
      <c r="C28" s="25">
        <v>2.9</v>
      </c>
      <c r="D28" s="25">
        <v>5</v>
      </c>
      <c r="E28" s="21">
        <f t="shared" si="1"/>
        <v>14.5</v>
      </c>
      <c r="H28" s="29"/>
    </row>
    <row r="29" spans="1:8" s="22" customFormat="1">
      <c r="A29" s="23" t="s">
        <v>5</v>
      </c>
      <c r="B29" s="24" t="s">
        <v>37</v>
      </c>
      <c r="C29" s="25">
        <v>4.7</v>
      </c>
      <c r="D29" s="25">
        <v>2</v>
      </c>
      <c r="E29" s="21">
        <f t="shared" si="1"/>
        <v>9.4</v>
      </c>
    </row>
    <row r="30" spans="1:8" s="22" customFormat="1">
      <c r="A30" s="23" t="s">
        <v>5</v>
      </c>
      <c r="B30" s="24" t="s">
        <v>38</v>
      </c>
      <c r="C30" s="25">
        <v>4.0999999999999996</v>
      </c>
      <c r="D30" s="25">
        <v>2</v>
      </c>
      <c r="E30" s="21">
        <f t="shared" si="1"/>
        <v>8.1999999999999993</v>
      </c>
    </row>
    <row r="31" spans="1:8" s="22" customFormat="1">
      <c r="A31" s="19" t="s">
        <v>35</v>
      </c>
      <c r="B31" s="20" t="s">
        <v>44</v>
      </c>
      <c r="C31" s="21">
        <v>2.1</v>
      </c>
      <c r="D31" s="21">
        <f>48+15</f>
        <v>63</v>
      </c>
      <c r="E31" s="21">
        <f t="shared" si="1"/>
        <v>132.30000000000001</v>
      </c>
    </row>
    <row r="32" spans="1:8" s="22" customFormat="1">
      <c r="A32" s="23" t="s">
        <v>5</v>
      </c>
      <c r="B32" s="24" t="s">
        <v>41</v>
      </c>
      <c r="C32" s="25">
        <v>3.9</v>
      </c>
      <c r="D32" s="21">
        <v>4</v>
      </c>
      <c r="E32" s="21">
        <f t="shared" si="1"/>
        <v>15.6</v>
      </c>
      <c r="H32" s="29"/>
    </row>
    <row r="33" spans="1:6" s="22" customFormat="1">
      <c r="A33" s="23" t="s">
        <v>5</v>
      </c>
      <c r="B33" s="24" t="s">
        <v>42</v>
      </c>
      <c r="C33" s="25">
        <v>3.1</v>
      </c>
      <c r="D33" s="21">
        <v>4</v>
      </c>
      <c r="E33" s="21">
        <f t="shared" si="1"/>
        <v>12.4</v>
      </c>
    </row>
    <row r="34" spans="1:6" s="22" customFormat="1">
      <c r="A34" s="23" t="s">
        <v>5</v>
      </c>
      <c r="B34" s="24" t="s">
        <v>43</v>
      </c>
      <c r="C34" s="25">
        <v>2.9</v>
      </c>
      <c r="D34" s="21">
        <v>4</v>
      </c>
      <c r="E34" s="21">
        <f t="shared" si="1"/>
        <v>11.6</v>
      </c>
    </row>
    <row r="35" spans="1:6" s="22" customFormat="1" ht="14.25" customHeight="1">
      <c r="A35" s="33" t="s">
        <v>53</v>
      </c>
      <c r="B35" s="34" t="s">
        <v>54</v>
      </c>
      <c r="C35" s="33">
        <v>15.89</v>
      </c>
      <c r="D35" s="33">
        <v>20</v>
      </c>
      <c r="E35" s="25">
        <f t="shared" si="1"/>
        <v>317.8</v>
      </c>
    </row>
    <row r="36" spans="1:6" s="22" customFormat="1">
      <c r="A36" s="33" t="s">
        <v>53</v>
      </c>
      <c r="B36" s="34" t="s">
        <v>55</v>
      </c>
      <c r="C36" s="33">
        <v>14.96</v>
      </c>
      <c r="D36" s="33">
        <v>20</v>
      </c>
      <c r="E36" s="25">
        <f t="shared" si="1"/>
        <v>299.20000000000005</v>
      </c>
      <c r="F36" s="29"/>
    </row>
    <row r="37" spans="1:6" s="22" customFormat="1" ht="45">
      <c r="A37" s="23"/>
      <c r="B37" s="24" t="s">
        <v>52</v>
      </c>
      <c r="C37" s="25"/>
      <c r="D37" s="21"/>
      <c r="E37" s="21"/>
    </row>
    <row r="38" spans="1:6" ht="15.75" customHeight="1">
      <c r="A38" s="3"/>
      <c r="B38" s="13" t="s">
        <v>21</v>
      </c>
      <c r="C38" s="3">
        <v>101.91</v>
      </c>
      <c r="D38" s="3">
        <v>28.55</v>
      </c>
      <c r="E38" s="15">
        <f>SUM(E39:E56)</f>
        <v>3526.45</v>
      </c>
    </row>
    <row r="39" spans="1:6" s="5" customFormat="1">
      <c r="A39" s="4" t="s">
        <v>6</v>
      </c>
      <c r="B39" s="10" t="s">
        <v>9</v>
      </c>
      <c r="C39" s="7">
        <v>35</v>
      </c>
      <c r="D39" s="4">
        <v>14</v>
      </c>
      <c r="E39" s="7">
        <f>C39*D39</f>
        <v>490</v>
      </c>
    </row>
    <row r="40" spans="1:6" s="5" customFormat="1" ht="30">
      <c r="A40" s="4" t="s">
        <v>6</v>
      </c>
      <c r="B40" s="10" t="s">
        <v>7</v>
      </c>
      <c r="C40" s="8">
        <v>32</v>
      </c>
      <c r="D40" s="4">
        <v>3</v>
      </c>
      <c r="E40" s="7">
        <f>C40*D40</f>
        <v>96</v>
      </c>
    </row>
    <row r="41" spans="1:6" s="5" customFormat="1" ht="30">
      <c r="A41" s="4" t="s">
        <v>5</v>
      </c>
      <c r="B41" s="18" t="s">
        <v>26</v>
      </c>
      <c r="C41" s="7">
        <v>12</v>
      </c>
      <c r="D41" s="4">
        <v>80</v>
      </c>
      <c r="E41" s="7">
        <f>C41*D41</f>
        <v>960</v>
      </c>
    </row>
    <row r="42" spans="1:6" s="5" customFormat="1" ht="30">
      <c r="A42" s="4" t="s">
        <v>5</v>
      </c>
      <c r="B42" s="18" t="s">
        <v>12</v>
      </c>
      <c r="C42" s="7">
        <v>3</v>
      </c>
      <c r="D42" s="4">
        <v>200</v>
      </c>
      <c r="E42" s="7">
        <f>C42*D42</f>
        <v>600</v>
      </c>
    </row>
    <row r="43" spans="1:6" s="22" customFormat="1">
      <c r="A43" s="19" t="s">
        <v>5</v>
      </c>
      <c r="B43" s="20" t="s">
        <v>31</v>
      </c>
      <c r="C43" s="21">
        <v>45</v>
      </c>
      <c r="D43" s="21">
        <v>1</v>
      </c>
      <c r="E43" s="21">
        <f t="shared" ref="E43:E55" si="2">+C43*D43</f>
        <v>45</v>
      </c>
    </row>
    <row r="44" spans="1:6" s="22" customFormat="1">
      <c r="A44" s="19" t="s">
        <v>5</v>
      </c>
      <c r="B44" s="20" t="s">
        <v>32</v>
      </c>
      <c r="C44" s="21">
        <v>125</v>
      </c>
      <c r="D44" s="21">
        <v>1</v>
      </c>
      <c r="E44" s="21">
        <f t="shared" si="2"/>
        <v>125</v>
      </c>
    </row>
    <row r="45" spans="1:6" s="22" customFormat="1">
      <c r="A45" s="23" t="s">
        <v>5</v>
      </c>
      <c r="B45" s="24" t="s">
        <v>33</v>
      </c>
      <c r="C45" s="25">
        <v>79.900000000000006</v>
      </c>
      <c r="D45" s="25">
        <v>1</v>
      </c>
      <c r="E45" s="21">
        <f t="shared" si="2"/>
        <v>79.900000000000006</v>
      </c>
    </row>
    <row r="46" spans="1:6" s="22" customFormat="1">
      <c r="A46" s="23" t="s">
        <v>5</v>
      </c>
      <c r="B46" s="24" t="s">
        <v>34</v>
      </c>
      <c r="C46" s="25">
        <v>12.75</v>
      </c>
      <c r="D46" s="25">
        <v>1</v>
      </c>
      <c r="E46" s="21">
        <f t="shared" si="2"/>
        <v>12.75</v>
      </c>
    </row>
    <row r="47" spans="1:6" s="22" customFormat="1">
      <c r="A47" s="23" t="s">
        <v>35</v>
      </c>
      <c r="B47" s="24" t="s">
        <v>36</v>
      </c>
      <c r="C47" s="25">
        <v>2.9</v>
      </c>
      <c r="D47" s="25">
        <v>8</v>
      </c>
      <c r="E47" s="21">
        <f t="shared" si="2"/>
        <v>23.2</v>
      </c>
    </row>
    <row r="48" spans="1:6" s="22" customFormat="1">
      <c r="A48" s="23" t="s">
        <v>5</v>
      </c>
      <c r="B48" s="24" t="s">
        <v>37</v>
      </c>
      <c r="C48" s="25">
        <v>4.7</v>
      </c>
      <c r="D48" s="25">
        <v>4</v>
      </c>
      <c r="E48" s="21">
        <f t="shared" si="2"/>
        <v>18.8</v>
      </c>
    </row>
    <row r="49" spans="1:6" s="22" customFormat="1">
      <c r="A49" s="23" t="s">
        <v>5</v>
      </c>
      <c r="B49" s="24" t="s">
        <v>38</v>
      </c>
      <c r="C49" s="25">
        <v>4.0999999999999996</v>
      </c>
      <c r="D49" s="25">
        <v>2</v>
      </c>
      <c r="E49" s="21">
        <f t="shared" si="2"/>
        <v>8.1999999999999993</v>
      </c>
    </row>
    <row r="50" spans="1:6" s="22" customFormat="1">
      <c r="A50" s="19" t="s">
        <v>35</v>
      </c>
      <c r="B50" s="20" t="s">
        <v>44</v>
      </c>
      <c r="C50" s="21">
        <v>2.1</v>
      </c>
      <c r="D50" s="21">
        <v>180</v>
      </c>
      <c r="E50" s="21">
        <f t="shared" si="2"/>
        <v>378</v>
      </c>
    </row>
    <row r="51" spans="1:6" s="22" customFormat="1">
      <c r="A51" s="23" t="s">
        <v>5</v>
      </c>
      <c r="B51" s="24" t="s">
        <v>41</v>
      </c>
      <c r="C51" s="25">
        <v>3.9</v>
      </c>
      <c r="D51" s="21">
        <v>8</v>
      </c>
      <c r="E51" s="21">
        <f t="shared" si="2"/>
        <v>31.2</v>
      </c>
    </row>
    <row r="52" spans="1:6" s="22" customFormat="1">
      <c r="A52" s="23" t="s">
        <v>5</v>
      </c>
      <c r="B52" s="24" t="s">
        <v>42</v>
      </c>
      <c r="C52" s="25">
        <v>3.1</v>
      </c>
      <c r="D52" s="21">
        <v>4</v>
      </c>
      <c r="E52" s="21">
        <f t="shared" si="2"/>
        <v>12.4</v>
      </c>
    </row>
    <row r="53" spans="1:6" s="22" customFormat="1">
      <c r="A53" s="23" t="s">
        <v>5</v>
      </c>
      <c r="B53" s="24" t="s">
        <v>43</v>
      </c>
      <c r="C53" s="25">
        <v>2.9</v>
      </c>
      <c r="D53" s="21">
        <v>10</v>
      </c>
      <c r="E53" s="21">
        <f t="shared" si="2"/>
        <v>29</v>
      </c>
    </row>
    <row r="54" spans="1:6" s="22" customFormat="1" ht="14.25" customHeight="1">
      <c r="A54" s="33" t="s">
        <v>53</v>
      </c>
      <c r="B54" s="34" t="s">
        <v>54</v>
      </c>
      <c r="C54" s="33">
        <v>15.89</v>
      </c>
      <c r="D54" s="33">
        <v>20</v>
      </c>
      <c r="E54" s="25">
        <f t="shared" si="2"/>
        <v>317.8</v>
      </c>
    </row>
    <row r="55" spans="1:6" s="22" customFormat="1">
      <c r="A55" s="33" t="s">
        <v>53</v>
      </c>
      <c r="B55" s="34" t="s">
        <v>55</v>
      </c>
      <c r="C55" s="33">
        <v>14.96</v>
      </c>
      <c r="D55" s="33">
        <v>20</v>
      </c>
      <c r="E55" s="25">
        <f t="shared" si="2"/>
        <v>299.20000000000005</v>
      </c>
      <c r="F55" s="29"/>
    </row>
    <row r="56" spans="1:6" s="22" customFormat="1" ht="45">
      <c r="A56" s="23"/>
      <c r="B56" s="24" t="s">
        <v>52</v>
      </c>
      <c r="C56" s="25"/>
      <c r="D56" s="21"/>
      <c r="E56" s="21"/>
    </row>
    <row r="57" spans="1:6" ht="15.75" customHeight="1">
      <c r="A57" s="3"/>
      <c r="B57" s="13" t="s">
        <v>47</v>
      </c>
      <c r="C57" s="3">
        <v>109.16</v>
      </c>
      <c r="D57" s="3">
        <v>22.36</v>
      </c>
      <c r="E57" s="15">
        <f>SUM(E58:E88)</f>
        <v>3366.37</v>
      </c>
    </row>
    <row r="58" spans="1:6" s="5" customFormat="1">
      <c r="A58" s="4" t="s">
        <v>6</v>
      </c>
      <c r="B58" s="10" t="s">
        <v>9</v>
      </c>
      <c r="C58" s="7">
        <v>35</v>
      </c>
      <c r="D58" s="4">
        <v>5</v>
      </c>
      <c r="E58" s="7">
        <f t="shared" ref="E58:E74" si="3">C58*D58</f>
        <v>175</v>
      </c>
    </row>
    <row r="59" spans="1:6" s="5" customFormat="1" ht="75">
      <c r="A59" s="4" t="s">
        <v>6</v>
      </c>
      <c r="B59" s="10" t="s">
        <v>8</v>
      </c>
      <c r="C59" s="8">
        <v>81.98</v>
      </c>
      <c r="D59" s="4">
        <v>9</v>
      </c>
      <c r="E59" s="7">
        <f t="shared" si="3"/>
        <v>737.82</v>
      </c>
    </row>
    <row r="60" spans="1:6" s="5" customFormat="1" ht="45">
      <c r="A60" s="4" t="s">
        <v>5</v>
      </c>
      <c r="B60" s="10" t="s">
        <v>18</v>
      </c>
      <c r="C60" s="7">
        <v>390</v>
      </c>
      <c r="D60" s="4">
        <v>1</v>
      </c>
      <c r="E60" s="7">
        <f t="shared" si="3"/>
        <v>390</v>
      </c>
    </row>
    <row r="61" spans="1:6" s="5" customFormat="1" ht="30">
      <c r="A61" s="4" t="s">
        <v>5</v>
      </c>
      <c r="B61" s="18" t="s">
        <v>13</v>
      </c>
      <c r="C61" s="7">
        <v>8</v>
      </c>
      <c r="D61" s="4">
        <v>3</v>
      </c>
      <c r="E61" s="7">
        <f t="shared" si="3"/>
        <v>24</v>
      </c>
    </row>
    <row r="62" spans="1:6" s="5" customFormat="1" ht="30">
      <c r="A62" s="4" t="s">
        <v>5</v>
      </c>
      <c r="B62" s="18" t="s">
        <v>25</v>
      </c>
      <c r="C62" s="7">
        <v>10</v>
      </c>
      <c r="D62" s="4">
        <v>9</v>
      </c>
      <c r="E62" s="7">
        <f t="shared" si="3"/>
        <v>90</v>
      </c>
    </row>
    <row r="63" spans="1:6" s="5" customFormat="1" ht="30">
      <c r="A63" s="4" t="s">
        <v>5</v>
      </c>
      <c r="B63" s="18" t="s">
        <v>14</v>
      </c>
      <c r="C63" s="7">
        <v>6</v>
      </c>
      <c r="D63" s="4">
        <v>3</v>
      </c>
      <c r="E63" s="7">
        <f t="shared" si="3"/>
        <v>18</v>
      </c>
    </row>
    <row r="64" spans="1:6" s="5" customFormat="1" ht="30">
      <c r="A64" s="4" t="s">
        <v>5</v>
      </c>
      <c r="B64" s="18" t="s">
        <v>24</v>
      </c>
      <c r="C64" s="7">
        <v>6</v>
      </c>
      <c r="D64" s="4">
        <v>3</v>
      </c>
      <c r="E64" s="7">
        <f t="shared" si="3"/>
        <v>18</v>
      </c>
    </row>
    <row r="65" spans="1:5" s="5" customFormat="1" ht="30">
      <c r="A65" s="4" t="s">
        <v>5</v>
      </c>
      <c r="B65" s="18" t="s">
        <v>10</v>
      </c>
      <c r="C65" s="7">
        <v>25</v>
      </c>
      <c r="D65" s="4">
        <v>3</v>
      </c>
      <c r="E65" s="7">
        <f t="shared" si="3"/>
        <v>75</v>
      </c>
    </row>
    <row r="66" spans="1:5" s="5" customFormat="1" ht="30">
      <c r="A66" s="4" t="s">
        <v>5</v>
      </c>
      <c r="B66" s="18" t="s">
        <v>27</v>
      </c>
      <c r="C66" s="7">
        <v>25</v>
      </c>
      <c r="D66" s="4">
        <v>3</v>
      </c>
      <c r="E66" s="7">
        <f t="shared" si="3"/>
        <v>75</v>
      </c>
    </row>
    <row r="67" spans="1:5" s="5" customFormat="1" ht="30">
      <c r="A67" s="4" t="s">
        <v>5</v>
      </c>
      <c r="B67" s="18" t="s">
        <v>28</v>
      </c>
      <c r="C67" s="7">
        <v>6</v>
      </c>
      <c r="D67" s="4">
        <v>3</v>
      </c>
      <c r="E67" s="7">
        <f t="shared" ref="E67" si="4">C67*D67</f>
        <v>18</v>
      </c>
    </row>
    <row r="68" spans="1:5" s="5" customFormat="1" ht="30">
      <c r="A68" s="4" t="s">
        <v>5</v>
      </c>
      <c r="B68" s="18" t="s">
        <v>30</v>
      </c>
      <c r="C68" s="7">
        <v>6</v>
      </c>
      <c r="D68" s="4">
        <v>6</v>
      </c>
      <c r="E68" s="7">
        <f t="shared" si="3"/>
        <v>36</v>
      </c>
    </row>
    <row r="69" spans="1:5" s="5" customFormat="1" ht="30">
      <c r="A69" s="4" t="s">
        <v>5</v>
      </c>
      <c r="B69" s="18" t="s">
        <v>22</v>
      </c>
      <c r="C69" s="7">
        <v>12</v>
      </c>
      <c r="D69" s="4">
        <v>3</v>
      </c>
      <c r="E69" s="7">
        <f t="shared" si="3"/>
        <v>36</v>
      </c>
    </row>
    <row r="70" spans="1:5" s="5" customFormat="1" ht="30">
      <c r="A70" s="4" t="s">
        <v>5</v>
      </c>
      <c r="B70" s="18" t="s">
        <v>29</v>
      </c>
      <c r="C70" s="7">
        <v>12</v>
      </c>
      <c r="D70" s="4">
        <v>5</v>
      </c>
      <c r="E70" s="7">
        <f t="shared" si="3"/>
        <v>60</v>
      </c>
    </row>
    <row r="71" spans="1:5" s="5" customFormat="1" ht="30">
      <c r="A71" s="4" t="s">
        <v>5</v>
      </c>
      <c r="B71" s="18" t="s">
        <v>12</v>
      </c>
      <c r="C71" s="7">
        <v>3</v>
      </c>
      <c r="D71" s="4">
        <v>6</v>
      </c>
      <c r="E71" s="7">
        <f t="shared" si="3"/>
        <v>18</v>
      </c>
    </row>
    <row r="72" spans="1:5" s="5" customFormat="1" ht="30">
      <c r="A72" s="4" t="s">
        <v>5</v>
      </c>
      <c r="B72" s="18" t="s">
        <v>15</v>
      </c>
      <c r="C72" s="7">
        <v>3</v>
      </c>
      <c r="D72" s="4">
        <v>6</v>
      </c>
      <c r="E72" s="7">
        <f t="shared" si="3"/>
        <v>18</v>
      </c>
    </row>
    <row r="73" spans="1:5" s="5" customFormat="1" ht="30">
      <c r="A73" s="4" t="s">
        <v>5</v>
      </c>
      <c r="B73" s="18" t="s">
        <v>16</v>
      </c>
      <c r="C73" s="7">
        <v>3</v>
      </c>
      <c r="D73" s="4">
        <v>6</v>
      </c>
      <c r="E73" s="7">
        <f t="shared" si="3"/>
        <v>18</v>
      </c>
    </row>
    <row r="74" spans="1:5" s="5" customFormat="1" ht="30">
      <c r="A74" s="4" t="s">
        <v>5</v>
      </c>
      <c r="B74" s="18" t="s">
        <v>17</v>
      </c>
      <c r="C74" s="7">
        <v>3</v>
      </c>
      <c r="D74" s="4">
        <v>6</v>
      </c>
      <c r="E74" s="7">
        <f t="shared" si="3"/>
        <v>18</v>
      </c>
    </row>
    <row r="75" spans="1:5" s="22" customFormat="1">
      <c r="A75" s="19" t="s">
        <v>5</v>
      </c>
      <c r="B75" s="20" t="s">
        <v>31</v>
      </c>
      <c r="C75" s="21">
        <v>45</v>
      </c>
      <c r="D75" s="21">
        <v>1</v>
      </c>
      <c r="E75" s="21">
        <f t="shared" ref="E75:E87" si="5">+C75*D75</f>
        <v>45</v>
      </c>
    </row>
    <row r="76" spans="1:5" s="22" customFormat="1">
      <c r="A76" s="19" t="s">
        <v>5</v>
      </c>
      <c r="B76" s="20" t="s">
        <v>32</v>
      </c>
      <c r="C76" s="21">
        <v>125</v>
      </c>
      <c r="D76" s="21">
        <v>1</v>
      </c>
      <c r="E76" s="21">
        <f t="shared" si="5"/>
        <v>125</v>
      </c>
    </row>
    <row r="77" spans="1:5" s="22" customFormat="1">
      <c r="A77" s="23" t="s">
        <v>5</v>
      </c>
      <c r="B77" s="24" t="s">
        <v>33</v>
      </c>
      <c r="C77" s="25">
        <v>79.900000000000006</v>
      </c>
      <c r="D77" s="25">
        <v>1</v>
      </c>
      <c r="E77" s="21">
        <f t="shared" si="5"/>
        <v>79.900000000000006</v>
      </c>
    </row>
    <row r="78" spans="1:5" s="22" customFormat="1">
      <c r="A78" s="23" t="s">
        <v>5</v>
      </c>
      <c r="B78" s="24" t="s">
        <v>34</v>
      </c>
      <c r="C78" s="25">
        <v>12.75</v>
      </c>
      <c r="D78" s="25">
        <v>1</v>
      </c>
      <c r="E78" s="21">
        <f t="shared" si="5"/>
        <v>12.75</v>
      </c>
    </row>
    <row r="79" spans="1:5" s="22" customFormat="1">
      <c r="A79" s="23" t="s">
        <v>35</v>
      </c>
      <c r="B79" s="24" t="s">
        <v>36</v>
      </c>
      <c r="C79" s="25">
        <v>2.9</v>
      </c>
      <c r="D79" s="25">
        <v>4</v>
      </c>
      <c r="E79" s="21">
        <f t="shared" si="5"/>
        <v>11.6</v>
      </c>
    </row>
    <row r="80" spans="1:5" s="22" customFormat="1">
      <c r="A80" s="23" t="s">
        <v>5</v>
      </c>
      <c r="B80" s="24" t="s">
        <v>37</v>
      </c>
      <c r="C80" s="25">
        <v>4.7</v>
      </c>
      <c r="D80" s="25">
        <v>2</v>
      </c>
      <c r="E80" s="21">
        <f t="shared" si="5"/>
        <v>9.4</v>
      </c>
    </row>
    <row r="81" spans="1:9" s="22" customFormat="1">
      <c r="A81" s="23" t="s">
        <v>5</v>
      </c>
      <c r="B81" s="24" t="s">
        <v>38</v>
      </c>
      <c r="C81" s="25">
        <v>4.0999999999999996</v>
      </c>
      <c r="D81" s="25">
        <v>2</v>
      </c>
      <c r="E81" s="21">
        <f t="shared" si="5"/>
        <v>8.1999999999999993</v>
      </c>
    </row>
    <row r="82" spans="1:9" s="22" customFormat="1">
      <c r="A82" s="19" t="s">
        <v>35</v>
      </c>
      <c r="B82" s="20" t="s">
        <v>44</v>
      </c>
      <c r="C82" s="21">
        <v>2.1</v>
      </c>
      <c r="D82" s="21">
        <v>130</v>
      </c>
      <c r="E82" s="21">
        <f t="shared" si="5"/>
        <v>273</v>
      </c>
    </row>
    <row r="83" spans="1:9" s="22" customFormat="1">
      <c r="A83" s="23" t="s">
        <v>5</v>
      </c>
      <c r="B83" s="24" t="s">
        <v>41</v>
      </c>
      <c r="C83" s="25">
        <v>3.9</v>
      </c>
      <c r="D83" s="21">
        <v>4</v>
      </c>
      <c r="E83" s="21">
        <f t="shared" si="5"/>
        <v>15.6</v>
      </c>
    </row>
    <row r="84" spans="1:9" s="22" customFormat="1">
      <c r="A84" s="23" t="s">
        <v>5</v>
      </c>
      <c r="B84" s="24" t="s">
        <v>42</v>
      </c>
      <c r="C84" s="25">
        <v>3.1</v>
      </c>
      <c r="D84" s="21">
        <v>4</v>
      </c>
      <c r="E84" s="21">
        <f t="shared" si="5"/>
        <v>12.4</v>
      </c>
    </row>
    <row r="85" spans="1:9" s="22" customFormat="1">
      <c r="A85" s="23" t="s">
        <v>5</v>
      </c>
      <c r="B85" s="24" t="s">
        <v>43</v>
      </c>
      <c r="C85" s="25">
        <v>2.9</v>
      </c>
      <c r="D85" s="21">
        <v>8</v>
      </c>
      <c r="E85" s="21">
        <f t="shared" si="5"/>
        <v>23.2</v>
      </c>
    </row>
    <row r="86" spans="1:9" s="22" customFormat="1" ht="14.25" customHeight="1">
      <c r="A86" s="33" t="s">
        <v>53</v>
      </c>
      <c r="B86" s="34" t="s">
        <v>54</v>
      </c>
      <c r="C86" s="33">
        <v>15.89</v>
      </c>
      <c r="D86" s="33">
        <v>30</v>
      </c>
      <c r="E86" s="25">
        <f t="shared" si="5"/>
        <v>476.70000000000005</v>
      </c>
    </row>
    <row r="87" spans="1:9" s="22" customFormat="1">
      <c r="A87" s="33" t="s">
        <v>53</v>
      </c>
      <c r="B87" s="34" t="s">
        <v>55</v>
      </c>
      <c r="C87" s="33">
        <v>14.96</v>
      </c>
      <c r="D87" s="33">
        <v>30</v>
      </c>
      <c r="E87" s="25">
        <f t="shared" si="5"/>
        <v>448.8</v>
      </c>
      <c r="F87" s="29"/>
    </row>
    <row r="88" spans="1:9" s="22" customFormat="1" ht="45">
      <c r="A88" s="23"/>
      <c r="B88" s="24" t="s">
        <v>52</v>
      </c>
      <c r="C88" s="25"/>
      <c r="D88" s="21"/>
      <c r="E88" s="21"/>
    </row>
    <row r="89" spans="1:9" ht="15.75" customHeight="1">
      <c r="A89" s="3"/>
      <c r="B89" s="13" t="s">
        <v>46</v>
      </c>
      <c r="C89" s="3">
        <v>134.21</v>
      </c>
      <c r="D89" s="3">
        <v>14.32</v>
      </c>
      <c r="E89" s="15">
        <f>SUM(E90:E120)</f>
        <v>2847.4300000000003</v>
      </c>
      <c r="I89" s="31"/>
    </row>
    <row r="90" spans="1:9" s="5" customFormat="1">
      <c r="A90" s="4" t="s">
        <v>6</v>
      </c>
      <c r="B90" s="10" t="s">
        <v>9</v>
      </c>
      <c r="C90" s="7">
        <v>35</v>
      </c>
      <c r="D90" s="4">
        <v>3</v>
      </c>
      <c r="E90" s="7">
        <f t="shared" ref="E90:E106" si="6">C90*D90</f>
        <v>105</v>
      </c>
    </row>
    <row r="91" spans="1:9" s="5" customFormat="1" ht="75">
      <c r="A91" s="4" t="s">
        <v>6</v>
      </c>
      <c r="B91" s="10" t="s">
        <v>8</v>
      </c>
      <c r="C91" s="8">
        <v>81.98</v>
      </c>
      <c r="D91" s="4">
        <v>6</v>
      </c>
      <c r="E91" s="7">
        <f t="shared" si="6"/>
        <v>491.88</v>
      </c>
    </row>
    <row r="92" spans="1:9" s="5" customFormat="1" ht="45">
      <c r="A92" s="4" t="s">
        <v>5</v>
      </c>
      <c r="B92" s="10" t="s">
        <v>18</v>
      </c>
      <c r="C92" s="7">
        <v>390</v>
      </c>
      <c r="D92" s="4">
        <v>1</v>
      </c>
      <c r="E92" s="7">
        <f t="shared" si="6"/>
        <v>390</v>
      </c>
    </row>
    <row r="93" spans="1:9" s="5" customFormat="1" ht="30">
      <c r="A93" s="4" t="s">
        <v>5</v>
      </c>
      <c r="B93" s="18" t="s">
        <v>13</v>
      </c>
      <c r="C93" s="7">
        <v>8</v>
      </c>
      <c r="D93" s="4">
        <v>3</v>
      </c>
      <c r="E93" s="7">
        <f t="shared" si="6"/>
        <v>24</v>
      </c>
    </row>
    <row r="94" spans="1:9" s="5" customFormat="1" ht="30">
      <c r="A94" s="4" t="s">
        <v>5</v>
      </c>
      <c r="B94" s="18" t="s">
        <v>25</v>
      </c>
      <c r="C94" s="7">
        <v>10</v>
      </c>
      <c r="D94" s="4">
        <v>6</v>
      </c>
      <c r="E94" s="7">
        <f t="shared" si="6"/>
        <v>60</v>
      </c>
    </row>
    <row r="95" spans="1:9" s="5" customFormat="1" ht="30">
      <c r="A95" s="4" t="s">
        <v>5</v>
      </c>
      <c r="B95" s="18" t="s">
        <v>14</v>
      </c>
      <c r="C95" s="7">
        <v>6</v>
      </c>
      <c r="D95" s="4">
        <v>1</v>
      </c>
      <c r="E95" s="7">
        <f t="shared" si="6"/>
        <v>6</v>
      </c>
    </row>
    <row r="96" spans="1:9" s="5" customFormat="1" ht="30">
      <c r="A96" s="4" t="s">
        <v>5</v>
      </c>
      <c r="B96" s="18" t="s">
        <v>24</v>
      </c>
      <c r="C96" s="7">
        <v>6</v>
      </c>
      <c r="D96" s="4">
        <v>3</v>
      </c>
      <c r="E96" s="7">
        <f t="shared" si="6"/>
        <v>18</v>
      </c>
    </row>
    <row r="97" spans="1:5" s="5" customFormat="1" ht="30">
      <c r="A97" s="4" t="s">
        <v>5</v>
      </c>
      <c r="B97" s="18" t="s">
        <v>10</v>
      </c>
      <c r="C97" s="7">
        <v>25</v>
      </c>
      <c r="D97" s="4">
        <v>1</v>
      </c>
      <c r="E97" s="7">
        <f t="shared" si="6"/>
        <v>25</v>
      </c>
    </row>
    <row r="98" spans="1:5" s="5" customFormat="1" ht="30">
      <c r="A98" s="4" t="s">
        <v>5</v>
      </c>
      <c r="B98" s="18" t="s">
        <v>27</v>
      </c>
      <c r="C98" s="7">
        <v>25</v>
      </c>
      <c r="D98" s="4">
        <v>3</v>
      </c>
      <c r="E98" s="7">
        <f t="shared" si="6"/>
        <v>75</v>
      </c>
    </row>
    <row r="99" spans="1:5" s="5" customFormat="1" ht="30">
      <c r="A99" s="4" t="s">
        <v>5</v>
      </c>
      <c r="B99" s="18" t="s">
        <v>28</v>
      </c>
      <c r="C99" s="7">
        <v>6</v>
      </c>
      <c r="D99" s="4">
        <v>3</v>
      </c>
      <c r="E99" s="7">
        <f t="shared" si="6"/>
        <v>18</v>
      </c>
    </row>
    <row r="100" spans="1:5" s="5" customFormat="1" ht="30">
      <c r="A100" s="4" t="s">
        <v>5</v>
      </c>
      <c r="B100" s="18" t="s">
        <v>30</v>
      </c>
      <c r="C100" s="7">
        <v>6</v>
      </c>
      <c r="D100" s="4">
        <v>5</v>
      </c>
      <c r="E100" s="7">
        <f t="shared" si="6"/>
        <v>30</v>
      </c>
    </row>
    <row r="101" spans="1:5" s="5" customFormat="1" ht="30">
      <c r="A101" s="4" t="s">
        <v>5</v>
      </c>
      <c r="B101" s="18" t="s">
        <v>22</v>
      </c>
      <c r="C101" s="7">
        <v>12</v>
      </c>
      <c r="D101" s="4">
        <v>3</v>
      </c>
      <c r="E101" s="7">
        <f t="shared" si="6"/>
        <v>36</v>
      </c>
    </row>
    <row r="102" spans="1:5" s="5" customFormat="1" ht="30">
      <c r="A102" s="4" t="s">
        <v>5</v>
      </c>
      <c r="B102" s="18" t="s">
        <v>29</v>
      </c>
      <c r="C102" s="7">
        <v>12</v>
      </c>
      <c r="D102" s="4">
        <v>5</v>
      </c>
      <c r="E102" s="7">
        <f t="shared" si="6"/>
        <v>60</v>
      </c>
    </row>
    <row r="103" spans="1:5" s="5" customFormat="1" ht="30">
      <c r="A103" s="4" t="s">
        <v>5</v>
      </c>
      <c r="B103" s="18" t="s">
        <v>12</v>
      </c>
      <c r="C103" s="7">
        <v>3</v>
      </c>
      <c r="D103" s="4">
        <v>6</v>
      </c>
      <c r="E103" s="7">
        <f t="shared" si="6"/>
        <v>18</v>
      </c>
    </row>
    <row r="104" spans="1:5" s="5" customFormat="1" ht="30">
      <c r="A104" s="4" t="s">
        <v>5</v>
      </c>
      <c r="B104" s="18" t="s">
        <v>15</v>
      </c>
      <c r="C104" s="7">
        <v>3</v>
      </c>
      <c r="D104" s="4">
        <v>6</v>
      </c>
      <c r="E104" s="7">
        <f t="shared" si="6"/>
        <v>18</v>
      </c>
    </row>
    <row r="105" spans="1:5" s="5" customFormat="1" ht="30">
      <c r="A105" s="4" t="s">
        <v>5</v>
      </c>
      <c r="B105" s="18" t="s">
        <v>16</v>
      </c>
      <c r="C105" s="7">
        <v>3</v>
      </c>
      <c r="D105" s="4">
        <v>6</v>
      </c>
      <c r="E105" s="7">
        <f t="shared" si="6"/>
        <v>18</v>
      </c>
    </row>
    <row r="106" spans="1:5" s="5" customFormat="1" ht="30">
      <c r="A106" s="4" t="s">
        <v>5</v>
      </c>
      <c r="B106" s="18" t="s">
        <v>17</v>
      </c>
      <c r="C106" s="7">
        <v>3</v>
      </c>
      <c r="D106" s="4">
        <v>6</v>
      </c>
      <c r="E106" s="7">
        <f t="shared" si="6"/>
        <v>18</v>
      </c>
    </row>
    <row r="107" spans="1:5" s="22" customFormat="1">
      <c r="A107" s="19" t="s">
        <v>5</v>
      </c>
      <c r="B107" s="20" t="s">
        <v>31</v>
      </c>
      <c r="C107" s="21">
        <v>45</v>
      </c>
      <c r="D107" s="21">
        <v>1</v>
      </c>
      <c r="E107" s="21">
        <f t="shared" ref="E107:E119" si="7">+C107*D107</f>
        <v>45</v>
      </c>
    </row>
    <row r="108" spans="1:5" s="22" customFormat="1">
      <c r="A108" s="19" t="s">
        <v>5</v>
      </c>
      <c r="B108" s="20" t="s">
        <v>32</v>
      </c>
      <c r="C108" s="21">
        <v>125</v>
      </c>
      <c r="D108" s="21">
        <v>1</v>
      </c>
      <c r="E108" s="21">
        <f t="shared" si="7"/>
        <v>125</v>
      </c>
    </row>
    <row r="109" spans="1:5" s="22" customFormat="1">
      <c r="A109" s="23" t="s">
        <v>5</v>
      </c>
      <c r="B109" s="24" t="s">
        <v>33</v>
      </c>
      <c r="C109" s="25">
        <v>79.900000000000006</v>
      </c>
      <c r="D109" s="25">
        <v>1</v>
      </c>
      <c r="E109" s="21">
        <f t="shared" si="7"/>
        <v>79.900000000000006</v>
      </c>
    </row>
    <row r="110" spans="1:5" s="22" customFormat="1">
      <c r="A110" s="23" t="s">
        <v>5</v>
      </c>
      <c r="B110" s="24" t="s">
        <v>34</v>
      </c>
      <c r="C110" s="25">
        <v>12.75</v>
      </c>
      <c r="D110" s="25">
        <v>1</v>
      </c>
      <c r="E110" s="21">
        <f t="shared" si="7"/>
        <v>12.75</v>
      </c>
    </row>
    <row r="111" spans="1:5" s="22" customFormat="1">
      <c r="A111" s="23" t="s">
        <v>35</v>
      </c>
      <c r="B111" s="24" t="s">
        <v>36</v>
      </c>
      <c r="C111" s="25">
        <v>2.9</v>
      </c>
      <c r="D111" s="25">
        <v>4</v>
      </c>
      <c r="E111" s="21">
        <f t="shared" si="7"/>
        <v>11.6</v>
      </c>
    </row>
    <row r="112" spans="1:5" s="22" customFormat="1">
      <c r="A112" s="23" t="s">
        <v>5</v>
      </c>
      <c r="B112" s="24" t="s">
        <v>37</v>
      </c>
      <c r="C112" s="25">
        <v>4.7</v>
      </c>
      <c r="D112" s="25">
        <v>2</v>
      </c>
      <c r="E112" s="21">
        <f t="shared" si="7"/>
        <v>9.4</v>
      </c>
    </row>
    <row r="113" spans="1:6" s="22" customFormat="1">
      <c r="A113" s="23" t="s">
        <v>5</v>
      </c>
      <c r="B113" s="24" t="s">
        <v>38</v>
      </c>
      <c r="C113" s="25">
        <v>4.0999999999999996</v>
      </c>
      <c r="D113" s="25">
        <v>2</v>
      </c>
      <c r="E113" s="21">
        <f t="shared" si="7"/>
        <v>8.1999999999999993</v>
      </c>
    </row>
    <row r="114" spans="1:6" s="22" customFormat="1">
      <c r="A114" s="19" t="s">
        <v>35</v>
      </c>
      <c r="B114" s="20" t="s">
        <v>44</v>
      </c>
      <c r="C114" s="21">
        <v>2.1</v>
      </c>
      <c r="D114" s="21">
        <v>80</v>
      </c>
      <c r="E114" s="21">
        <f t="shared" si="7"/>
        <v>168</v>
      </c>
    </row>
    <row r="115" spans="1:6" s="22" customFormat="1">
      <c r="A115" s="23" t="s">
        <v>5</v>
      </c>
      <c r="B115" s="24" t="s">
        <v>41</v>
      </c>
      <c r="C115" s="25">
        <v>3.9</v>
      </c>
      <c r="D115" s="21">
        <v>4</v>
      </c>
      <c r="E115" s="21">
        <f t="shared" si="7"/>
        <v>15.6</v>
      </c>
    </row>
    <row r="116" spans="1:6" s="22" customFormat="1">
      <c r="A116" s="23" t="s">
        <v>5</v>
      </c>
      <c r="B116" s="24" t="s">
        <v>42</v>
      </c>
      <c r="C116" s="25">
        <v>3.1</v>
      </c>
      <c r="D116" s="21">
        <v>4</v>
      </c>
      <c r="E116" s="21">
        <f t="shared" si="7"/>
        <v>12.4</v>
      </c>
    </row>
    <row r="117" spans="1:6" s="22" customFormat="1">
      <c r="A117" s="23" t="s">
        <v>5</v>
      </c>
      <c r="B117" s="24" t="s">
        <v>43</v>
      </c>
      <c r="C117" s="25">
        <v>2.9</v>
      </c>
      <c r="D117" s="21">
        <v>8</v>
      </c>
      <c r="E117" s="21">
        <f t="shared" si="7"/>
        <v>23.2</v>
      </c>
    </row>
    <row r="118" spans="1:6" s="22" customFormat="1" ht="14.25" customHeight="1">
      <c r="A118" s="33" t="s">
        <v>53</v>
      </c>
      <c r="B118" s="34" t="s">
        <v>54</v>
      </c>
      <c r="C118" s="33">
        <v>15.89</v>
      </c>
      <c r="D118" s="33">
        <v>30</v>
      </c>
      <c r="E118" s="25">
        <f t="shared" si="7"/>
        <v>476.70000000000005</v>
      </c>
    </row>
    <row r="119" spans="1:6" s="22" customFormat="1">
      <c r="A119" s="33" t="s">
        <v>53</v>
      </c>
      <c r="B119" s="34" t="s">
        <v>55</v>
      </c>
      <c r="C119" s="33">
        <v>14.96</v>
      </c>
      <c r="D119" s="33">
        <v>30</v>
      </c>
      <c r="E119" s="25">
        <f t="shared" si="7"/>
        <v>448.8</v>
      </c>
      <c r="F119" s="29"/>
    </row>
    <row r="120" spans="1:6" s="22" customFormat="1" ht="45">
      <c r="A120" s="27"/>
      <c r="B120" s="24" t="s">
        <v>52</v>
      </c>
      <c r="C120" s="25"/>
      <c r="D120" s="21"/>
      <c r="E120" s="28"/>
    </row>
    <row r="121" spans="1:6" s="5" customFormat="1">
      <c r="A121" s="6"/>
      <c r="B121" s="11"/>
      <c r="C121" s="37" t="s">
        <v>48</v>
      </c>
      <c r="D121" s="35"/>
      <c r="E121" s="16">
        <f>E3+E21+E38+E57+E89</f>
        <v>14009.55</v>
      </c>
    </row>
    <row r="122" spans="1:6">
      <c r="C122" s="37" t="s">
        <v>49</v>
      </c>
      <c r="D122" s="35"/>
      <c r="E122" s="16">
        <f>E121*0.13</f>
        <v>1821.2414999999999</v>
      </c>
    </row>
    <row r="123" spans="1:6">
      <c r="C123" s="37" t="s">
        <v>50</v>
      </c>
      <c r="D123" s="35"/>
      <c r="E123" s="16">
        <f>E121*0.06</f>
        <v>840.57299999999998</v>
      </c>
    </row>
    <row r="124" spans="1:6">
      <c r="C124" s="37" t="s">
        <v>51</v>
      </c>
      <c r="D124" s="35"/>
      <c r="E124" s="16">
        <f>SUM(E121:E123)</f>
        <v>16671.3645</v>
      </c>
    </row>
    <row r="125" spans="1:6">
      <c r="C125" s="35" t="s">
        <v>45</v>
      </c>
      <c r="D125" s="35"/>
      <c r="E125" s="32">
        <f>E124*0.07</f>
        <v>1166.9955150000001</v>
      </c>
    </row>
    <row r="126" spans="1:6">
      <c r="C126" s="36" t="s">
        <v>4</v>
      </c>
      <c r="D126" s="36"/>
      <c r="E126" s="26">
        <f>SUM(E124:E125)</f>
        <v>17838.360014999998</v>
      </c>
    </row>
    <row r="128" spans="1:6" ht="45">
      <c r="B128" s="12" t="s">
        <v>58</v>
      </c>
    </row>
    <row r="130" spans="2:2">
      <c r="B130" s="12" t="s">
        <v>57</v>
      </c>
    </row>
    <row r="132" spans="2:2">
      <c r="B132" s="38" t="s">
        <v>56</v>
      </c>
    </row>
  </sheetData>
  <mergeCells count="6">
    <mergeCell ref="C125:D125"/>
    <mergeCell ref="C126:D126"/>
    <mergeCell ref="C121:D121"/>
    <mergeCell ref="C122:D122"/>
    <mergeCell ref="C123:D123"/>
    <mergeCell ref="C124:D124"/>
  </mergeCells>
  <pageMargins left="0.31496062992125984" right="0.31496062992125984" top="0.74803149606299213" bottom="0.74803149606299213" header="0.31496062992125984" footer="0.31496062992125984"/>
  <pageSetup paperSize="9" scale="88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URBASER S.A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Linares Gonzalez, Jorge Alejandro</dc:creator>
  <cp:lastModifiedBy>USUARIO</cp:lastModifiedBy>
  <cp:lastPrinted>2022-04-26T16:37:29Z</cp:lastPrinted>
  <dcterms:created xsi:type="dcterms:W3CDTF">2021-07-20T07:44:34Z</dcterms:created>
  <dcterms:modified xsi:type="dcterms:W3CDTF">2022-04-26T19:09:07Z</dcterms:modified>
</cp:coreProperties>
</file>